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32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L192" i="1"/>
  <c r="J192"/>
  <c r="I192"/>
  <c r="H192"/>
  <c r="G192"/>
  <c r="L172"/>
  <c r="J172"/>
  <c r="I172"/>
  <c r="H172"/>
  <c r="G172"/>
  <c r="L152"/>
  <c r="J152"/>
  <c r="I152"/>
  <c r="H152"/>
  <c r="G152"/>
  <c r="L132"/>
  <c r="J132"/>
  <c r="I132"/>
  <c r="H132"/>
  <c r="G132"/>
  <c r="L112"/>
  <c r="J112"/>
  <c r="I112"/>
  <c r="H112"/>
  <c r="G112"/>
  <c r="L91"/>
  <c r="L71"/>
  <c r="B203" l="1"/>
  <c r="A203"/>
  <c r="L202"/>
  <c r="J202"/>
  <c r="I202"/>
  <c r="H202"/>
  <c r="G202"/>
  <c r="F202"/>
  <c r="B193"/>
  <c r="A193"/>
  <c r="L203"/>
  <c r="J203"/>
  <c r="I203"/>
  <c r="H203"/>
  <c r="G203"/>
  <c r="F203"/>
  <c r="B183"/>
  <c r="A183"/>
  <c r="L182"/>
  <c r="J182"/>
  <c r="I182"/>
  <c r="H182"/>
  <c r="G182"/>
  <c r="F182"/>
  <c r="B173"/>
  <c r="A173"/>
  <c r="L183"/>
  <c r="J183"/>
  <c r="I183"/>
  <c r="H183"/>
  <c r="G183"/>
  <c r="F183"/>
  <c r="B163"/>
  <c r="A163"/>
  <c r="L162"/>
  <c r="J162"/>
  <c r="I162"/>
  <c r="H162"/>
  <c r="G162"/>
  <c r="F162"/>
  <c r="B153"/>
  <c r="A153"/>
  <c r="L163"/>
  <c r="J163"/>
  <c r="I163"/>
  <c r="H163"/>
  <c r="G163"/>
  <c r="F163"/>
  <c r="B143"/>
  <c r="A143"/>
  <c r="L142"/>
  <c r="J142"/>
  <c r="I142"/>
  <c r="H142"/>
  <c r="G142"/>
  <c r="F142"/>
  <c r="B133"/>
  <c r="A133"/>
  <c r="L143"/>
  <c r="J143"/>
  <c r="I143"/>
  <c r="H143"/>
  <c r="G143"/>
  <c r="F143"/>
  <c r="B123"/>
  <c r="A123"/>
  <c r="L122"/>
  <c r="J122"/>
  <c r="I122"/>
  <c r="H122"/>
  <c r="G122"/>
  <c r="F122"/>
  <c r="B113"/>
  <c r="A113"/>
  <c r="L123"/>
  <c r="J123"/>
  <c r="I123"/>
  <c r="H123"/>
  <c r="G123"/>
  <c r="F123"/>
  <c r="B102"/>
  <c r="A102"/>
  <c r="L101"/>
  <c r="J101"/>
  <c r="I101"/>
  <c r="H101"/>
  <c r="G101"/>
  <c r="F101"/>
  <c r="B92"/>
  <c r="A92"/>
  <c r="L102"/>
  <c r="J102"/>
  <c r="I102"/>
  <c r="H102"/>
  <c r="G102"/>
  <c r="F102"/>
  <c r="B82"/>
  <c r="A82"/>
  <c r="L81"/>
  <c r="J81"/>
  <c r="I81"/>
  <c r="H81"/>
  <c r="G81"/>
  <c r="F81"/>
  <c r="B72"/>
  <c r="A72"/>
  <c r="L82"/>
  <c r="J82"/>
  <c r="I82"/>
  <c r="H82"/>
  <c r="G82"/>
  <c r="F82"/>
  <c r="B63"/>
  <c r="A63"/>
  <c r="L62"/>
  <c r="J62"/>
  <c r="I62"/>
  <c r="H62"/>
  <c r="G62"/>
  <c r="F62"/>
  <c r="B53"/>
  <c r="A53"/>
  <c r="L63"/>
  <c r="J63"/>
  <c r="I63"/>
  <c r="H63"/>
  <c r="G63"/>
  <c r="F63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43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24"/>
  <c r="J204" l="1"/>
  <c r="I204"/>
  <c r="H204"/>
  <c r="G204"/>
  <c r="F204"/>
</calcChain>
</file>

<file path=xl/sharedStrings.xml><?xml version="1.0" encoding="utf-8"?>
<sst xmlns="http://schemas.openxmlformats.org/spreadsheetml/2006/main" count="417" uniqueCount="175">
  <si>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</si>
  <si>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</si>
  <si>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</si>
  <si>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</si>
  <si>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</si>
  <si>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</si>
  <si>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</si>
  <si>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</si>
  <si>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</si>
  <si>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</si>
  <si>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</si>
  <si>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</si>
  <si>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</si>
  <si>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</si>
  <si>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</si>
  <si>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</si>
  <si>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</si>
  <si>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</si>
  <si>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</si>
  <si>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</si>
  <si>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</si>
  <si>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</si>
  <si>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</si>
  <si>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</si>
  <si>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</si>
  <si>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</si>
  <si>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</si>
  <si>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</si>
  <si>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</si>
  <si>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</si>
  <si>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</si>
  <si>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</si>
  <si>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</si>
  <si>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</si>
  <si>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</si>
  <si>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</si>
  <si>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</si>
  <si>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</si>
  <si>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</si>
  <si>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200/15/7</t>
  </si>
  <si>
    <t>1/50</t>
  </si>
  <si>
    <t>1/30</t>
  </si>
  <si>
    <t>1/60</t>
  </si>
  <si>
    <t>1/200</t>
  </si>
  <si>
    <t>Огурцы свежие (соленые) в нарезке</t>
  </si>
  <si>
    <t>1/150</t>
  </si>
  <si>
    <t>1/90</t>
  </si>
  <si>
    <t>16,32</t>
  </si>
  <si>
    <t>11,07</t>
  </si>
  <si>
    <t>5,44</t>
  </si>
  <si>
    <t>187</t>
  </si>
  <si>
    <t>245</t>
  </si>
  <si>
    <t>5,4</t>
  </si>
  <si>
    <t>6,33</t>
  </si>
  <si>
    <t>27,53</t>
  </si>
  <si>
    <t>225</t>
  </si>
  <si>
    <t>202</t>
  </si>
  <si>
    <t>150/7</t>
  </si>
  <si>
    <t>324</t>
  </si>
  <si>
    <t>21,21</t>
  </si>
  <si>
    <t>17,84</t>
  </si>
  <si>
    <t>2,4</t>
  </si>
  <si>
    <t>254,9</t>
  </si>
  <si>
    <t>290</t>
  </si>
  <si>
    <t>13,8</t>
  </si>
  <si>
    <t>10,68</t>
  </si>
  <si>
    <t>59,2</t>
  </si>
  <si>
    <t>176,5</t>
  </si>
  <si>
    <t>171</t>
  </si>
  <si>
    <t>1 шт</t>
  </si>
  <si>
    <t>13,18</t>
  </si>
  <si>
    <t>294</t>
  </si>
  <si>
    <t>174,2</t>
  </si>
  <si>
    <t>174</t>
  </si>
  <si>
    <t>12,78</t>
  </si>
  <si>
    <t>6,64</t>
  </si>
  <si>
    <t>7,57</t>
  </si>
  <si>
    <t>141,0</t>
  </si>
  <si>
    <t>235</t>
  </si>
  <si>
    <t>0,08</t>
  </si>
  <si>
    <t>21,7</t>
  </si>
  <si>
    <t>88,0</t>
  </si>
  <si>
    <t>1/15</t>
  </si>
  <si>
    <t>МКОУ СОШ №2</t>
  </si>
  <si>
    <t>И.о.директора</t>
  </si>
  <si>
    <t>Матюта И.Н.</t>
  </si>
  <si>
    <t>Биточки из мяса цыпленка-бройлера</t>
  </si>
  <si>
    <t>Овощное рагу</t>
  </si>
  <si>
    <t>Компот из сухофрукты</t>
  </si>
  <si>
    <t>Рыба с/м "Минтай" тушенная в томате с овощами</t>
  </si>
  <si>
    <t xml:space="preserve">Пюре картофельное </t>
  </si>
  <si>
    <t>Сок яблочный</t>
  </si>
  <si>
    <t>Макароны отварные с маслом сливочным крестьянским</t>
  </si>
  <si>
    <t>8,05</t>
  </si>
  <si>
    <t>Икра свекольная</t>
  </si>
  <si>
    <t>1,18</t>
  </si>
  <si>
    <t>3,725</t>
  </si>
  <si>
    <t>6,285</t>
  </si>
  <si>
    <t>63,5</t>
  </si>
  <si>
    <t>75</t>
  </si>
  <si>
    <t>Компот из сухофруктов</t>
  </si>
  <si>
    <t>Плов из мяса цыпленка-бройлера</t>
  </si>
  <si>
    <t>90/120</t>
  </si>
  <si>
    <t>19,47</t>
  </si>
  <si>
    <t>22,53</t>
  </si>
  <si>
    <t>31,87</t>
  </si>
  <si>
    <t>408</t>
  </si>
  <si>
    <t>291</t>
  </si>
  <si>
    <t>Помидоры свежие (соленые) в нарезке</t>
  </si>
  <si>
    <t xml:space="preserve">Чай с сахаром и лимоном </t>
  </si>
  <si>
    <t>Яблоко</t>
  </si>
  <si>
    <t>Хлеб пшеничный 1 сорт</t>
  </si>
  <si>
    <t xml:space="preserve">Хлеб ржаной </t>
  </si>
  <si>
    <t>шт</t>
  </si>
  <si>
    <t>3</t>
  </si>
  <si>
    <t>1</t>
  </si>
  <si>
    <t>42</t>
  </si>
  <si>
    <t>192</t>
  </si>
  <si>
    <t>Гуляш из отварного мяса цыпленка бройлера</t>
  </si>
  <si>
    <t>90/50</t>
  </si>
  <si>
    <t xml:space="preserve">Каша гречневая рассыпчатая </t>
  </si>
  <si>
    <t>302</t>
  </si>
  <si>
    <t>Огурцы соленые (свежие) в нарезке</t>
  </si>
  <si>
    <t>Сыр Российский в нарезке в нарезке</t>
  </si>
  <si>
    <t>3,5</t>
  </si>
  <si>
    <t>4,5</t>
  </si>
  <si>
    <t>0</t>
  </si>
  <si>
    <t>54,5</t>
  </si>
  <si>
    <t>Котлета и цыпленка-бройлера</t>
  </si>
  <si>
    <t>Каша ячневая вязкая</t>
  </si>
  <si>
    <t>Чай с сахаром</t>
  </si>
  <si>
    <t>200/15</t>
  </si>
  <si>
    <t>Тефтели из мяса говядины в соуцсе сметанном с томатом</t>
  </si>
  <si>
    <t>Каша гречневая  рассыпчатая</t>
  </si>
  <si>
    <t>Мясо цыпленка-бройлера,тушенное в соусе красном</t>
  </si>
  <si>
    <t>15,2</t>
  </si>
  <si>
    <t>22,6</t>
  </si>
  <si>
    <t>14,8</t>
  </si>
  <si>
    <t>Каша пшеничная рассыпчатая</t>
  </si>
  <si>
    <t>5,43</t>
  </si>
  <si>
    <t>7,2</t>
  </si>
  <si>
    <t>34,08</t>
  </si>
  <si>
    <t>223,2</t>
  </si>
  <si>
    <t>Яблоко свежее</t>
  </si>
  <si>
    <t>Тефтели из мяса цыпленка-бройлера в соусе сметанном с томатом</t>
  </si>
  <si>
    <t>90/130</t>
  </si>
  <si>
    <t>11,85</t>
  </si>
  <si>
    <t>20,6</t>
  </si>
  <si>
    <t>10,5</t>
  </si>
  <si>
    <t>284</t>
  </si>
  <si>
    <t>150/5</t>
  </si>
  <si>
    <t>203</t>
  </si>
  <si>
    <t>0,39</t>
  </si>
  <si>
    <t>0,05</t>
  </si>
  <si>
    <t>0,83</t>
  </si>
  <si>
    <t>5</t>
  </si>
  <si>
    <t>Шницель рыбный</t>
  </si>
  <si>
    <t>Чай с сахаром и лимоном</t>
  </si>
  <si>
    <t>377</t>
  </si>
  <si>
    <t>Бефстроганов из мяса говядины</t>
  </si>
  <si>
    <t>128,36</t>
  </si>
  <si>
    <t>8,60</t>
  </si>
  <si>
    <t>6,48</t>
  </si>
  <si>
    <t>50,15</t>
  </si>
  <si>
    <t>9,75</t>
  </si>
  <si>
    <t>31,49</t>
  </si>
  <si>
    <t>12,83</t>
  </si>
  <si>
    <t>9,00</t>
  </si>
  <si>
    <t>4,81</t>
  </si>
  <si>
    <t>44,52</t>
  </si>
  <si>
    <t>5,86</t>
  </si>
  <si>
    <t>35,08</t>
  </si>
  <si>
    <t>8,69</t>
  </si>
  <si>
    <t>37,11</t>
  </si>
  <si>
    <t>4,50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</si>
</sst>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49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/>
    <xf numFmtId="49" fontId="3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4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3" fillId="0" borderId="4" xfId="0" applyFont="1" applyBorder="1"/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49" fontId="3" fillId="0" borderId="2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1" sqref="L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83</v>
      </c>
      <c r="D1" s="71"/>
      <c r="E1" s="71"/>
      <c r="F1" s="12" t="s">
        <v>16</v>
      </c>
      <c r="G1" s="2" t="s">
        <v>17</v>
      </c>
      <c r="H1" s="72" t="s">
        <v>84</v>
      </c>
      <c r="I1" s="72"/>
      <c r="J1" s="72"/>
      <c r="K1" s="72"/>
    </row>
    <row r="2" spans="1:12" ht="18">
      <c r="A2" s="35" t="s">
        <v>6</v>
      </c>
      <c r="C2" s="2"/>
      <c r="G2" s="2" t="s">
        <v>18</v>
      </c>
      <c r="H2" s="72" t="s">
        <v>85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86</v>
      </c>
      <c r="F6" s="55" t="s">
        <v>46</v>
      </c>
      <c r="G6" s="40">
        <v>12.16</v>
      </c>
      <c r="H6" s="40">
        <v>18.079999999999998</v>
      </c>
      <c r="I6" s="40">
        <v>11.84</v>
      </c>
      <c r="J6" s="40">
        <v>259.2</v>
      </c>
      <c r="K6" s="41">
        <v>295</v>
      </c>
      <c r="L6" s="40">
        <v>29.11</v>
      </c>
    </row>
    <row r="7" spans="1:12" ht="15">
      <c r="A7" s="23"/>
      <c r="B7" s="15"/>
      <c r="C7" s="11"/>
      <c r="D7" s="6"/>
      <c r="E7" s="53" t="s">
        <v>87</v>
      </c>
      <c r="F7" s="52" t="s">
        <v>45</v>
      </c>
      <c r="G7" s="43">
        <v>2.1</v>
      </c>
      <c r="H7" s="43">
        <v>12.3</v>
      </c>
      <c r="I7" s="43">
        <v>15.75</v>
      </c>
      <c r="J7" s="43">
        <v>181.5</v>
      </c>
      <c r="K7" s="44">
        <v>143</v>
      </c>
      <c r="L7" s="43">
        <v>12.79</v>
      </c>
    </row>
    <row r="8" spans="1:12" ht="15">
      <c r="A8" s="23"/>
      <c r="B8" s="15"/>
      <c r="C8" s="11"/>
      <c r="D8" s="7" t="s">
        <v>22</v>
      </c>
      <c r="E8" s="53" t="s">
        <v>88</v>
      </c>
      <c r="F8" s="63" t="s">
        <v>43</v>
      </c>
      <c r="G8" s="43">
        <v>0.08</v>
      </c>
      <c r="H8" s="43">
        <v>0.08</v>
      </c>
      <c r="I8" s="43">
        <v>21.7</v>
      </c>
      <c r="J8" s="43">
        <v>88</v>
      </c>
      <c r="K8" s="44">
        <v>349</v>
      </c>
      <c r="L8" s="43">
        <v>3.89</v>
      </c>
    </row>
    <row r="9" spans="1:12" ht="15">
      <c r="A9" s="23"/>
      <c r="B9" s="15"/>
      <c r="C9" s="11"/>
      <c r="D9" s="7" t="s">
        <v>23</v>
      </c>
      <c r="E9" s="53" t="s">
        <v>111</v>
      </c>
      <c r="F9" s="52" t="s">
        <v>40</v>
      </c>
      <c r="G9" s="43">
        <v>4.9800000000000004</v>
      </c>
      <c r="H9" s="43">
        <v>0.78</v>
      </c>
      <c r="I9" s="43">
        <v>28.86</v>
      </c>
      <c r="J9" s="43">
        <v>136.19999999999999</v>
      </c>
      <c r="K9" s="44"/>
      <c r="L9" s="43">
        <v>2.83</v>
      </c>
    </row>
    <row r="10" spans="1:12" ht="15">
      <c r="A10" s="23"/>
      <c r="B10" s="15"/>
      <c r="C10" s="11"/>
      <c r="D10" s="56" t="s">
        <v>23</v>
      </c>
      <c r="E10" s="53" t="s">
        <v>112</v>
      </c>
      <c r="F10" s="52" t="s">
        <v>41</v>
      </c>
      <c r="G10" s="43">
        <v>1.41</v>
      </c>
      <c r="H10" s="43">
        <v>0.21</v>
      </c>
      <c r="I10" s="43">
        <v>14.94</v>
      </c>
      <c r="J10" s="43">
        <v>64.2</v>
      </c>
      <c r="K10" s="44"/>
      <c r="L10" s="43">
        <v>2.5499999999999998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v>520</v>
      </c>
      <c r="G13" s="19">
        <f t="shared" ref="G13:J13" si="0">SUM(G6:G12)</f>
        <v>20.73</v>
      </c>
      <c r="H13" s="19">
        <f t="shared" si="0"/>
        <v>31.45</v>
      </c>
      <c r="I13" s="19">
        <f t="shared" si="0"/>
        <v>93.09</v>
      </c>
      <c r="J13" s="19">
        <f t="shared" si="0"/>
        <v>729.10000000000014</v>
      </c>
      <c r="K13" s="25"/>
      <c r="L13" s="19">
        <f t="shared" ref="L13" si="1">SUM(L6:L12)</f>
        <v>51.169999999999995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520</v>
      </c>
      <c r="G24" s="32">
        <f t="shared" ref="G24:J24" si="4">G13+G23</f>
        <v>20.73</v>
      </c>
      <c r="H24" s="32">
        <f t="shared" si="4"/>
        <v>31.45</v>
      </c>
      <c r="I24" s="32">
        <f t="shared" si="4"/>
        <v>93.09</v>
      </c>
      <c r="J24" s="32">
        <f t="shared" si="4"/>
        <v>729.10000000000014</v>
      </c>
      <c r="K24" s="32"/>
      <c r="L24" s="32">
        <f t="shared" ref="L24" si="5">L13+L23</f>
        <v>51.169999999999995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4" t="s">
        <v>89</v>
      </c>
      <c r="F25" s="55" t="s">
        <v>46</v>
      </c>
      <c r="G25" s="40">
        <v>27.3</v>
      </c>
      <c r="H25" s="40">
        <v>14.4</v>
      </c>
      <c r="I25" s="40">
        <v>14.4</v>
      </c>
      <c r="J25" s="40">
        <v>297</v>
      </c>
      <c r="K25" s="41">
        <v>229</v>
      </c>
      <c r="L25" s="40">
        <v>58.04</v>
      </c>
    </row>
    <row r="26" spans="1:12" ht="15">
      <c r="A26" s="14"/>
      <c r="B26" s="15"/>
      <c r="C26" s="11"/>
      <c r="D26" s="62" t="s">
        <v>29</v>
      </c>
      <c r="E26" s="53" t="s">
        <v>90</v>
      </c>
      <c r="F26" s="52" t="s">
        <v>45</v>
      </c>
      <c r="G26" s="43">
        <v>3.15</v>
      </c>
      <c r="H26" s="43">
        <v>6.9</v>
      </c>
      <c r="I26" s="43">
        <v>26.25</v>
      </c>
      <c r="J26" s="43">
        <v>181.6</v>
      </c>
      <c r="K26" s="44">
        <v>128</v>
      </c>
      <c r="L26" s="43">
        <v>11.84</v>
      </c>
    </row>
    <row r="27" spans="1:12" ht="15">
      <c r="A27" s="14"/>
      <c r="B27" s="15"/>
      <c r="C27" s="11"/>
      <c r="D27" s="67" t="s">
        <v>30</v>
      </c>
      <c r="E27" s="53" t="s">
        <v>91</v>
      </c>
      <c r="F27" s="52" t="s">
        <v>43</v>
      </c>
      <c r="G27" s="43">
        <v>1</v>
      </c>
      <c r="H27" s="43">
        <v>0.2</v>
      </c>
      <c r="I27" s="43">
        <v>19.600000000000001</v>
      </c>
      <c r="J27" s="43">
        <v>83.4</v>
      </c>
      <c r="K27" s="44"/>
      <c r="L27" s="43">
        <v>25</v>
      </c>
    </row>
    <row r="28" spans="1:12" ht="15">
      <c r="A28" s="14"/>
      <c r="B28" s="15"/>
      <c r="C28" s="11"/>
      <c r="D28" s="7" t="s">
        <v>23</v>
      </c>
      <c r="E28" s="53" t="s">
        <v>111</v>
      </c>
      <c r="F28" s="52" t="s">
        <v>40</v>
      </c>
      <c r="G28" s="43">
        <v>4.9800000000000004</v>
      </c>
      <c r="H28" s="43">
        <v>0.78</v>
      </c>
      <c r="I28" s="43">
        <v>28.86</v>
      </c>
      <c r="J28" s="43">
        <v>136.19999999999999</v>
      </c>
      <c r="K28" s="44"/>
      <c r="L28" s="43">
        <v>2.83</v>
      </c>
    </row>
    <row r="29" spans="1:12" ht="15">
      <c r="A29" s="14"/>
      <c r="B29" s="15"/>
      <c r="C29" s="11"/>
      <c r="D29" s="56" t="s">
        <v>23</v>
      </c>
      <c r="E29" s="53" t="s">
        <v>112</v>
      </c>
      <c r="F29" s="52" t="s">
        <v>41</v>
      </c>
      <c r="G29" s="43">
        <v>1.41</v>
      </c>
      <c r="H29" s="43">
        <v>0.21</v>
      </c>
      <c r="I29" s="43">
        <v>14.94</v>
      </c>
      <c r="J29" s="43">
        <v>64.2</v>
      </c>
      <c r="K29" s="44"/>
      <c r="L29" s="43">
        <v>2.5499999999999998</v>
      </c>
    </row>
    <row r="30" spans="1:12" ht="15">
      <c r="A30" s="14"/>
      <c r="B30" s="15"/>
      <c r="C30" s="11"/>
      <c r="D30" s="6"/>
      <c r="E30" s="53"/>
      <c r="F30" s="52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51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v>530</v>
      </c>
      <c r="G32" s="19">
        <f t="shared" ref="G32" si="6">SUM(G25:G31)</f>
        <v>37.839999999999996</v>
      </c>
      <c r="H32" s="19">
        <f t="shared" ref="H32" si="7">SUM(H25:H31)</f>
        <v>22.490000000000002</v>
      </c>
      <c r="I32" s="19">
        <f t="shared" ref="I32" si="8">SUM(I25:I31)</f>
        <v>104.05</v>
      </c>
      <c r="J32" s="19">
        <f t="shared" ref="J32:L32" si="9">SUM(J25:J31)</f>
        <v>762.40000000000009</v>
      </c>
      <c r="K32" s="25"/>
      <c r="L32" s="19">
        <f t="shared" si="9"/>
        <v>100.25999999999999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530</v>
      </c>
      <c r="G43" s="32">
        <f t="shared" ref="G43" si="14">G32+G42</f>
        <v>37.839999999999996</v>
      </c>
      <c r="H43" s="32">
        <f t="shared" ref="H43" si="15">H32+H42</f>
        <v>22.490000000000002</v>
      </c>
      <c r="I43" s="32">
        <f t="shared" ref="I43" si="16">I32+I42</f>
        <v>104.05</v>
      </c>
      <c r="J43" s="32">
        <f t="shared" ref="J43:L43" si="17">J32+J42</f>
        <v>762.40000000000009</v>
      </c>
      <c r="K43" s="32"/>
      <c r="L43" s="32">
        <f t="shared" si="17"/>
        <v>100.25999999999999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4" t="s">
        <v>159</v>
      </c>
      <c r="F44" s="55" t="s">
        <v>46</v>
      </c>
      <c r="G44" s="55" t="s">
        <v>47</v>
      </c>
      <c r="H44" s="55" t="s">
        <v>48</v>
      </c>
      <c r="I44" s="55" t="s">
        <v>49</v>
      </c>
      <c r="J44" s="55" t="s">
        <v>50</v>
      </c>
      <c r="K44" s="58" t="s">
        <v>51</v>
      </c>
      <c r="L44" s="55" t="s">
        <v>160</v>
      </c>
    </row>
    <row r="45" spans="1:12" ht="15">
      <c r="A45" s="23"/>
      <c r="B45" s="15"/>
      <c r="C45" s="11"/>
      <c r="D45" s="62" t="s">
        <v>29</v>
      </c>
      <c r="E45" s="53" t="s">
        <v>92</v>
      </c>
      <c r="F45" s="52" t="s">
        <v>57</v>
      </c>
      <c r="G45" s="52" t="s">
        <v>52</v>
      </c>
      <c r="H45" s="52" t="s">
        <v>53</v>
      </c>
      <c r="I45" s="52" t="s">
        <v>54</v>
      </c>
      <c r="J45" s="52" t="s">
        <v>55</v>
      </c>
      <c r="K45" s="59" t="s">
        <v>56</v>
      </c>
      <c r="L45" s="52" t="s">
        <v>161</v>
      </c>
    </row>
    <row r="46" spans="1:12" ht="15">
      <c r="A46" s="23"/>
      <c r="B46" s="15"/>
      <c r="C46" s="11"/>
      <c r="D46" s="68" t="s">
        <v>26</v>
      </c>
      <c r="E46" s="53" t="s">
        <v>94</v>
      </c>
      <c r="F46" s="52" t="s">
        <v>42</v>
      </c>
      <c r="G46" s="52" t="s">
        <v>95</v>
      </c>
      <c r="H46" s="52" t="s">
        <v>96</v>
      </c>
      <c r="I46" s="52" t="s">
        <v>97</v>
      </c>
      <c r="J46" s="52" t="s">
        <v>98</v>
      </c>
      <c r="K46" s="59" t="s">
        <v>99</v>
      </c>
      <c r="L46" s="52" t="s">
        <v>162</v>
      </c>
    </row>
    <row r="47" spans="1:12" ht="15">
      <c r="A47" s="23"/>
      <c r="B47" s="15"/>
      <c r="C47" s="11"/>
      <c r="D47" s="7" t="s">
        <v>22</v>
      </c>
      <c r="E47" s="53" t="s">
        <v>100</v>
      </c>
      <c r="F47" s="52" t="s">
        <v>43</v>
      </c>
      <c r="G47" s="43">
        <v>0.08</v>
      </c>
      <c r="H47" s="43">
        <v>0.08</v>
      </c>
      <c r="I47" s="43">
        <v>21.7</v>
      </c>
      <c r="J47" s="43">
        <v>88</v>
      </c>
      <c r="K47" s="44">
        <v>349</v>
      </c>
      <c r="L47" s="43">
        <v>3.89</v>
      </c>
    </row>
    <row r="48" spans="1:12" ht="15">
      <c r="A48" s="23"/>
      <c r="B48" s="15"/>
      <c r="C48" s="11"/>
      <c r="D48" s="7" t="s">
        <v>23</v>
      </c>
      <c r="E48" s="53" t="s">
        <v>111</v>
      </c>
      <c r="F48" s="52" t="s">
        <v>40</v>
      </c>
      <c r="G48" s="43">
        <v>4.9800000000000004</v>
      </c>
      <c r="H48" s="43">
        <v>0.78</v>
      </c>
      <c r="I48" s="43">
        <v>28.86</v>
      </c>
      <c r="J48" s="43">
        <v>136.19999999999999</v>
      </c>
      <c r="K48" s="44"/>
      <c r="L48" s="43">
        <v>2.83</v>
      </c>
    </row>
    <row r="49" spans="1:12" ht="15">
      <c r="A49" s="23"/>
      <c r="B49" s="15"/>
      <c r="C49" s="11"/>
      <c r="D49" s="56" t="s">
        <v>23</v>
      </c>
      <c r="E49" s="53" t="s">
        <v>112</v>
      </c>
      <c r="F49" s="52" t="s">
        <v>41</v>
      </c>
      <c r="G49" s="43">
        <v>1.41</v>
      </c>
      <c r="H49" s="43">
        <v>0.21</v>
      </c>
      <c r="I49" s="43">
        <v>14.94</v>
      </c>
      <c r="J49" s="43">
        <v>64.2</v>
      </c>
      <c r="K49" s="44"/>
      <c r="L49" s="43">
        <v>2.5499999999999998</v>
      </c>
    </row>
    <row r="50" spans="1:12" ht="15">
      <c r="A50" s="23"/>
      <c r="B50" s="15"/>
      <c r="C50" s="11"/>
      <c r="D50" s="6"/>
      <c r="E50" s="42"/>
      <c r="F50" s="51"/>
      <c r="G50" s="51"/>
      <c r="H50" s="51"/>
      <c r="I50" s="51"/>
      <c r="J50" s="51"/>
      <c r="K50" s="57"/>
      <c r="L50" s="51"/>
    </row>
    <row r="51" spans="1:12" ht="15">
      <c r="A51" s="23"/>
      <c r="B51" s="15"/>
      <c r="C51" s="11"/>
      <c r="D51" s="6"/>
      <c r="E51" s="42"/>
      <c r="F51" s="51"/>
      <c r="G51" s="51"/>
      <c r="H51" s="51"/>
      <c r="I51" s="51"/>
      <c r="J51" s="51"/>
      <c r="K51" s="57"/>
      <c r="L51" s="51"/>
    </row>
    <row r="52" spans="1:12" ht="15">
      <c r="A52" s="24"/>
      <c r="B52" s="17"/>
      <c r="C52" s="8"/>
      <c r="D52" s="18" t="s">
        <v>33</v>
      </c>
      <c r="E52" s="9"/>
      <c r="F52" s="19">
        <v>580</v>
      </c>
      <c r="G52" s="19">
        <v>29.15</v>
      </c>
      <c r="H52" s="19">
        <v>22.07</v>
      </c>
      <c r="I52" s="19">
        <v>105.07</v>
      </c>
      <c r="J52" s="19">
        <v>762.8</v>
      </c>
      <c r="K52" s="25"/>
      <c r="L52" s="19">
        <v>152.71</v>
      </c>
    </row>
    <row r="53" spans="1:12" ht="1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18">SUM(G53:G61)</f>
        <v>0</v>
      </c>
      <c r="H62" s="19">
        <f t="shared" ref="H62" si="19">SUM(H53:H61)</f>
        <v>0</v>
      </c>
      <c r="I62" s="19">
        <f t="shared" ref="I62" si="20">SUM(I53:I61)</f>
        <v>0</v>
      </c>
      <c r="J62" s="19">
        <f t="shared" ref="J62:L62" si="21">SUM(J53:J61)</f>
        <v>0</v>
      </c>
      <c r="K62" s="25"/>
      <c r="L62" s="19">
        <f t="shared" si="21"/>
        <v>0</v>
      </c>
    </row>
    <row r="63" spans="1:12" ht="15.75" customHeight="1">
      <c r="A63" s="29">
        <f>A44</f>
        <v>1</v>
      </c>
      <c r="B63" s="30">
        <f>B44</f>
        <v>3</v>
      </c>
      <c r="C63" s="73" t="s">
        <v>4</v>
      </c>
      <c r="D63" s="74"/>
      <c r="E63" s="31"/>
      <c r="F63" s="32">
        <f>F52+F62</f>
        <v>580</v>
      </c>
      <c r="G63" s="32">
        <f t="shared" ref="G63" si="22">G52+G62</f>
        <v>29.15</v>
      </c>
      <c r="H63" s="32">
        <f t="shared" ref="H63" si="23">H52+H62</f>
        <v>22.07</v>
      </c>
      <c r="I63" s="32">
        <f t="shared" ref="I63" si="24">I52+I62</f>
        <v>105.07</v>
      </c>
      <c r="J63" s="32">
        <f t="shared" ref="J63:L63" si="25">J52+J62</f>
        <v>762.8</v>
      </c>
      <c r="K63" s="32"/>
      <c r="L63" s="32">
        <f t="shared" si="25"/>
        <v>152.71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54" t="s">
        <v>101</v>
      </c>
      <c r="F64" s="55" t="s">
        <v>102</v>
      </c>
      <c r="G64" s="55" t="s">
        <v>103</v>
      </c>
      <c r="H64" s="55" t="s">
        <v>104</v>
      </c>
      <c r="I64" s="55" t="s">
        <v>105</v>
      </c>
      <c r="J64" s="55" t="s">
        <v>106</v>
      </c>
      <c r="K64" s="58" t="s">
        <v>107</v>
      </c>
      <c r="L64" s="55" t="s">
        <v>163</v>
      </c>
    </row>
    <row r="65" spans="1:12" ht="15">
      <c r="A65" s="23"/>
      <c r="B65" s="15"/>
      <c r="C65" s="11"/>
      <c r="D65" s="68" t="s">
        <v>26</v>
      </c>
      <c r="E65" s="53" t="s">
        <v>108</v>
      </c>
      <c r="F65" s="52" t="s">
        <v>42</v>
      </c>
      <c r="G65" s="43">
        <v>0.39</v>
      </c>
      <c r="H65" s="43">
        <v>0.05</v>
      </c>
      <c r="I65" s="43">
        <v>0.83</v>
      </c>
      <c r="J65" s="43">
        <v>5</v>
      </c>
      <c r="K65" s="44">
        <v>71</v>
      </c>
      <c r="L65" s="43">
        <v>8.0500000000000007</v>
      </c>
    </row>
    <row r="66" spans="1:12" ht="15">
      <c r="A66" s="23"/>
      <c r="B66" s="15"/>
      <c r="C66" s="11"/>
      <c r="D66" s="7" t="s">
        <v>22</v>
      </c>
      <c r="E66" s="53" t="s">
        <v>109</v>
      </c>
      <c r="F66" s="43" t="s">
        <v>39</v>
      </c>
      <c r="G66" s="43">
        <v>0.26</v>
      </c>
      <c r="H66" s="43">
        <v>0.06</v>
      </c>
      <c r="I66" s="43">
        <v>15.22</v>
      </c>
      <c r="J66" s="43">
        <v>62</v>
      </c>
      <c r="K66" s="44">
        <v>377</v>
      </c>
      <c r="L66" s="43">
        <v>4.5</v>
      </c>
    </row>
    <row r="67" spans="1:12" ht="15">
      <c r="A67" s="23"/>
      <c r="B67" s="15"/>
      <c r="C67" s="11"/>
      <c r="D67" s="7" t="s">
        <v>23</v>
      </c>
      <c r="E67" s="53" t="s">
        <v>111</v>
      </c>
      <c r="F67" s="52" t="s">
        <v>40</v>
      </c>
      <c r="G67" s="43">
        <v>4.9800000000000004</v>
      </c>
      <c r="H67" s="43">
        <v>0.78</v>
      </c>
      <c r="I67" s="43">
        <v>28.86</v>
      </c>
      <c r="J67" s="43">
        <v>136.19999999999999</v>
      </c>
      <c r="K67" s="44"/>
      <c r="L67" s="43">
        <v>2.83</v>
      </c>
    </row>
    <row r="68" spans="1:12" ht="15">
      <c r="A68" s="23"/>
      <c r="B68" s="15"/>
      <c r="C68" s="11"/>
      <c r="D68" s="56" t="s">
        <v>23</v>
      </c>
      <c r="E68" s="53" t="s">
        <v>112</v>
      </c>
      <c r="F68" s="52" t="s">
        <v>41</v>
      </c>
      <c r="G68" s="43">
        <v>1.41</v>
      </c>
      <c r="H68" s="43">
        <v>0.21</v>
      </c>
      <c r="I68" s="43">
        <v>14.94</v>
      </c>
      <c r="J68" s="43">
        <v>64.2</v>
      </c>
      <c r="K68" s="44"/>
      <c r="L68" s="43">
        <v>2.5499999999999998</v>
      </c>
    </row>
    <row r="69" spans="1:12" ht="15">
      <c r="A69" s="23"/>
      <c r="B69" s="15"/>
      <c r="C69" s="11"/>
      <c r="D69" s="68" t="s">
        <v>24</v>
      </c>
      <c r="E69" s="53" t="s">
        <v>110</v>
      </c>
      <c r="F69" s="52" t="s">
        <v>113</v>
      </c>
      <c r="G69" s="52" t="s">
        <v>114</v>
      </c>
      <c r="H69" s="52" t="s">
        <v>115</v>
      </c>
      <c r="I69" s="52" t="s">
        <v>116</v>
      </c>
      <c r="J69" s="52" t="s">
        <v>117</v>
      </c>
      <c r="K69" s="57"/>
      <c r="L69" s="52" t="s">
        <v>164</v>
      </c>
    </row>
    <row r="70" spans="1:12" ht="15">
      <c r="A70" s="23"/>
      <c r="B70" s="15"/>
      <c r="C70" s="11"/>
      <c r="D70" s="6"/>
      <c r="E70" s="42"/>
      <c r="F70" s="51"/>
      <c r="G70" s="51"/>
      <c r="H70" s="51"/>
      <c r="I70" s="51"/>
      <c r="J70" s="51"/>
      <c r="K70" s="57"/>
      <c r="L70" s="51"/>
    </row>
    <row r="71" spans="1:12" ht="15">
      <c r="A71" s="24"/>
      <c r="B71" s="17"/>
      <c r="C71" s="8"/>
      <c r="D71" s="18" t="s">
        <v>33</v>
      </c>
      <c r="E71" s="9"/>
      <c r="F71" s="19">
        <v>480</v>
      </c>
      <c r="G71" s="19">
        <v>29.33</v>
      </c>
      <c r="H71" s="19">
        <v>24.65</v>
      </c>
      <c r="I71" s="19">
        <v>140.19999999999999</v>
      </c>
      <c r="J71" s="19">
        <v>867.4</v>
      </c>
      <c r="K71" s="25"/>
      <c r="L71" s="69">
        <f>L64+L65+L66+L67+L68+L69</f>
        <v>77.83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26">SUM(G72:G80)</f>
        <v>0</v>
      </c>
      <c r="H81" s="19">
        <f t="shared" ref="H81" si="27">SUM(H72:H80)</f>
        <v>0</v>
      </c>
      <c r="I81" s="19">
        <f t="shared" ref="I81" si="28">SUM(I72:I80)</f>
        <v>0</v>
      </c>
      <c r="J81" s="19">
        <f t="shared" ref="J81:L81" si="29">SUM(J72:J80)</f>
        <v>0</v>
      </c>
      <c r="K81" s="25"/>
      <c r="L81" s="19">
        <f t="shared" si="29"/>
        <v>0</v>
      </c>
    </row>
    <row r="82" spans="1:12" ht="15.75" customHeight="1">
      <c r="A82" s="29">
        <f>A64</f>
        <v>1</v>
      </c>
      <c r="B82" s="30">
        <f>B64</f>
        <v>4</v>
      </c>
      <c r="C82" s="73" t="s">
        <v>4</v>
      </c>
      <c r="D82" s="74"/>
      <c r="E82" s="31"/>
      <c r="F82" s="32">
        <f>F71+F81</f>
        <v>480</v>
      </c>
      <c r="G82" s="32">
        <f t="shared" ref="G82" si="30">G71+G81</f>
        <v>29.33</v>
      </c>
      <c r="H82" s="32">
        <f t="shared" ref="H82" si="31">H71+H81</f>
        <v>24.65</v>
      </c>
      <c r="I82" s="32">
        <f t="shared" ref="I82" si="32">I71+I81</f>
        <v>140.19999999999999</v>
      </c>
      <c r="J82" s="32">
        <f t="shared" ref="J82:L82" si="33">J71+J81</f>
        <v>867.4</v>
      </c>
      <c r="K82" s="32"/>
      <c r="L82" s="32">
        <f t="shared" si="33"/>
        <v>77.83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54" t="s">
        <v>118</v>
      </c>
      <c r="F83" s="55" t="s">
        <v>119</v>
      </c>
      <c r="G83" s="55" t="s">
        <v>59</v>
      </c>
      <c r="H83" s="55" t="s">
        <v>60</v>
      </c>
      <c r="I83" s="55" t="s">
        <v>61</v>
      </c>
      <c r="J83" s="55" t="s">
        <v>62</v>
      </c>
      <c r="K83" s="58" t="s">
        <v>63</v>
      </c>
      <c r="L83" s="55" t="s">
        <v>165</v>
      </c>
    </row>
    <row r="84" spans="1:12" ht="15">
      <c r="A84" s="23"/>
      <c r="B84" s="15"/>
      <c r="C84" s="11"/>
      <c r="D84" s="62" t="s">
        <v>29</v>
      </c>
      <c r="E84" s="53" t="s">
        <v>120</v>
      </c>
      <c r="F84" s="52" t="s">
        <v>45</v>
      </c>
      <c r="G84" s="52" t="s">
        <v>64</v>
      </c>
      <c r="H84" s="52" t="s">
        <v>65</v>
      </c>
      <c r="I84" s="52" t="s">
        <v>66</v>
      </c>
      <c r="J84" s="52" t="s">
        <v>67</v>
      </c>
      <c r="K84" s="59" t="s">
        <v>121</v>
      </c>
      <c r="L84" s="52" t="s">
        <v>166</v>
      </c>
    </row>
    <row r="85" spans="1:12" ht="15">
      <c r="A85" s="23"/>
      <c r="B85" s="15"/>
      <c r="C85" s="11"/>
      <c r="D85" s="7" t="s">
        <v>22</v>
      </c>
      <c r="E85" s="53" t="s">
        <v>100</v>
      </c>
      <c r="F85" s="52" t="s">
        <v>43</v>
      </c>
      <c r="G85" s="43">
        <v>0.08</v>
      </c>
      <c r="H85" s="43">
        <v>0.08</v>
      </c>
      <c r="I85" s="43">
        <v>21.7</v>
      </c>
      <c r="J85" s="43">
        <v>88</v>
      </c>
      <c r="K85" s="44">
        <v>349</v>
      </c>
      <c r="L85" s="43">
        <v>3.89</v>
      </c>
    </row>
    <row r="86" spans="1:12" ht="15">
      <c r="A86" s="23"/>
      <c r="B86" s="15"/>
      <c r="C86" s="11"/>
      <c r="D86" s="67" t="s">
        <v>26</v>
      </c>
      <c r="E86" s="53" t="s">
        <v>122</v>
      </c>
      <c r="F86" s="52" t="s">
        <v>42</v>
      </c>
      <c r="G86" s="43">
        <v>0.5</v>
      </c>
      <c r="H86" s="43">
        <v>0.05</v>
      </c>
      <c r="I86" s="43">
        <v>3.5</v>
      </c>
      <c r="J86" s="43">
        <v>47.5</v>
      </c>
      <c r="K86" s="44">
        <v>71</v>
      </c>
      <c r="L86" s="43">
        <v>10.5</v>
      </c>
    </row>
    <row r="87" spans="1:12" ht="15">
      <c r="A87" s="23"/>
      <c r="B87" s="15"/>
      <c r="C87" s="11"/>
      <c r="D87" s="7" t="s">
        <v>23</v>
      </c>
      <c r="E87" s="53" t="s">
        <v>111</v>
      </c>
      <c r="F87" s="52" t="s">
        <v>40</v>
      </c>
      <c r="G87" s="43">
        <v>4.9800000000000004</v>
      </c>
      <c r="H87" s="43">
        <v>0.78</v>
      </c>
      <c r="I87" s="43">
        <v>28.86</v>
      </c>
      <c r="J87" s="43">
        <v>136.19999999999999</v>
      </c>
      <c r="K87" s="44"/>
      <c r="L87" s="43">
        <v>2.83</v>
      </c>
    </row>
    <row r="88" spans="1:12" ht="15">
      <c r="A88" s="23"/>
      <c r="B88" s="15"/>
      <c r="C88" s="11"/>
      <c r="D88" s="7" t="s">
        <v>24</v>
      </c>
      <c r="E88" s="53" t="s">
        <v>112</v>
      </c>
      <c r="F88" s="52" t="s">
        <v>41</v>
      </c>
      <c r="G88" s="43">
        <v>1.41</v>
      </c>
      <c r="H88" s="43">
        <v>0.21</v>
      </c>
      <c r="I88" s="43">
        <v>14.94</v>
      </c>
      <c r="J88" s="43">
        <v>64.2</v>
      </c>
      <c r="K88" s="44"/>
      <c r="L88" s="43">
        <v>2.5499999999999998</v>
      </c>
    </row>
    <row r="89" spans="1:12" ht="15">
      <c r="A89" s="23"/>
      <c r="B89" s="15"/>
      <c r="C89" s="11"/>
      <c r="D89" s="6"/>
      <c r="E89" s="53" t="s">
        <v>123</v>
      </c>
      <c r="F89" s="52" t="s">
        <v>82</v>
      </c>
      <c r="G89" s="52" t="s">
        <v>124</v>
      </c>
      <c r="H89" s="52" t="s">
        <v>125</v>
      </c>
      <c r="I89" s="52" t="s">
        <v>126</v>
      </c>
      <c r="J89" s="52" t="s">
        <v>127</v>
      </c>
      <c r="K89" s="57"/>
      <c r="L89" s="52" t="s">
        <v>167</v>
      </c>
    </row>
    <row r="90" spans="1:12" ht="15">
      <c r="A90" s="23"/>
      <c r="B90" s="15"/>
      <c r="C90" s="11"/>
      <c r="D90" s="6"/>
      <c r="E90" s="42"/>
      <c r="F90" s="51"/>
      <c r="G90" s="51"/>
      <c r="H90" s="51"/>
      <c r="I90" s="51"/>
      <c r="J90" s="51"/>
      <c r="K90" s="57"/>
      <c r="L90" s="51"/>
    </row>
    <row r="91" spans="1:12" ht="15">
      <c r="A91" s="24"/>
      <c r="B91" s="17"/>
      <c r="C91" s="8"/>
      <c r="D91" s="18" t="s">
        <v>33</v>
      </c>
      <c r="E91" s="9"/>
      <c r="F91" s="19">
        <v>655</v>
      </c>
      <c r="G91" s="19">
        <v>44.18</v>
      </c>
      <c r="H91" s="19">
        <v>31.59</v>
      </c>
      <c r="I91" s="19">
        <v>148.4</v>
      </c>
      <c r="J91" s="19">
        <v>833.7</v>
      </c>
      <c r="K91" s="25"/>
      <c r="L91" s="69">
        <f>L83+L84+L85+L86+L87+L88+L89</f>
        <v>73.09</v>
      </c>
    </row>
    <row r="92" spans="1:12" ht="15">
      <c r="A92" s="26">
        <f>A83</f>
        <v>1</v>
      </c>
      <c r="B92" s="13">
        <f>B83</f>
        <v>5</v>
      </c>
      <c r="C92" s="10" t="s">
        <v>25</v>
      </c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32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34">SUM(G92:G100)</f>
        <v>0</v>
      </c>
      <c r="H101" s="19">
        <f t="shared" ref="H101" si="35">SUM(H92:H100)</f>
        <v>0</v>
      </c>
      <c r="I101" s="19">
        <f t="shared" ref="I101" si="36">SUM(I92:I100)</f>
        <v>0</v>
      </c>
      <c r="J101" s="19">
        <f t="shared" ref="J101:L101" si="37">SUM(J92:J100)</f>
        <v>0</v>
      </c>
      <c r="K101" s="25"/>
      <c r="L101" s="19">
        <f t="shared" si="37"/>
        <v>0</v>
      </c>
    </row>
    <row r="102" spans="1:12" ht="15.75" customHeight="1">
      <c r="A102" s="29">
        <f>A83</f>
        <v>1</v>
      </c>
      <c r="B102" s="30">
        <f>B83</f>
        <v>5</v>
      </c>
      <c r="C102" s="73" t="s">
        <v>4</v>
      </c>
      <c r="D102" s="74"/>
      <c r="E102" s="31"/>
      <c r="F102" s="32">
        <f>F91+F101</f>
        <v>655</v>
      </c>
      <c r="G102" s="32">
        <f t="shared" ref="G102" si="38">G91+G101</f>
        <v>44.18</v>
      </c>
      <c r="H102" s="32">
        <f t="shared" ref="H102" si="39">H91+H101</f>
        <v>31.59</v>
      </c>
      <c r="I102" s="32">
        <f t="shared" ref="I102" si="40">I91+I101</f>
        <v>148.4</v>
      </c>
      <c r="J102" s="32">
        <f t="shared" ref="J102:L102" si="41">J91+J101</f>
        <v>833.7</v>
      </c>
      <c r="K102" s="32"/>
      <c r="L102" s="32">
        <f t="shared" si="41"/>
        <v>73.09</v>
      </c>
    </row>
    <row r="103" spans="1:12" ht="15">
      <c r="A103" s="20">
        <v>2</v>
      </c>
      <c r="B103" s="21">
        <v>1</v>
      </c>
      <c r="C103" s="22" t="s">
        <v>20</v>
      </c>
      <c r="D103" s="5" t="s">
        <v>21</v>
      </c>
      <c r="E103" s="54" t="s">
        <v>128</v>
      </c>
      <c r="F103" s="55" t="s">
        <v>46</v>
      </c>
      <c r="G103" s="40">
        <v>6.88</v>
      </c>
      <c r="H103" s="40">
        <v>7.17</v>
      </c>
      <c r="I103" s="40">
        <v>7.85</v>
      </c>
      <c r="J103" s="40">
        <v>196.8</v>
      </c>
      <c r="K103" s="41">
        <v>295</v>
      </c>
      <c r="L103" s="40">
        <v>28.89</v>
      </c>
    </row>
    <row r="104" spans="1:12" ht="15">
      <c r="A104" s="23"/>
      <c r="B104" s="15"/>
      <c r="C104" s="11"/>
      <c r="D104" s="66" t="s">
        <v>29</v>
      </c>
      <c r="E104" s="53" t="s">
        <v>129</v>
      </c>
      <c r="F104" s="52" t="s">
        <v>45</v>
      </c>
      <c r="G104" s="52" t="s">
        <v>70</v>
      </c>
      <c r="H104" s="52" t="s">
        <v>65</v>
      </c>
      <c r="I104" s="52" t="s">
        <v>66</v>
      </c>
      <c r="J104" s="52" t="s">
        <v>72</v>
      </c>
      <c r="K104" s="59" t="s">
        <v>73</v>
      </c>
      <c r="L104" s="52" t="s">
        <v>168</v>
      </c>
    </row>
    <row r="105" spans="1:12" ht="15">
      <c r="A105" s="23"/>
      <c r="B105" s="15"/>
      <c r="C105" s="11"/>
      <c r="D105" s="68" t="s">
        <v>26</v>
      </c>
      <c r="E105" s="53" t="s">
        <v>94</v>
      </c>
      <c r="F105" s="52" t="s">
        <v>42</v>
      </c>
      <c r="G105" s="43">
        <v>1.18</v>
      </c>
      <c r="H105" s="43">
        <v>3.7250000000000001</v>
      </c>
      <c r="I105" s="43">
        <v>6.2850000000000001</v>
      </c>
      <c r="J105" s="43">
        <v>63.5</v>
      </c>
      <c r="K105" s="44">
        <v>75</v>
      </c>
      <c r="L105" s="43">
        <v>6.45</v>
      </c>
    </row>
    <row r="106" spans="1:12" ht="15">
      <c r="A106" s="23"/>
      <c r="B106" s="15"/>
      <c r="C106" s="11"/>
      <c r="D106" s="6"/>
      <c r="E106" s="53"/>
      <c r="F106" s="52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 t="s">
        <v>22</v>
      </c>
      <c r="E107" s="53" t="s">
        <v>130</v>
      </c>
      <c r="F107" s="52" t="s">
        <v>131</v>
      </c>
      <c r="G107" s="43">
        <v>0.08</v>
      </c>
      <c r="H107" s="43">
        <v>0.08</v>
      </c>
      <c r="I107" s="43">
        <v>21.7</v>
      </c>
      <c r="J107" s="43">
        <v>88</v>
      </c>
      <c r="K107" s="44">
        <v>377</v>
      </c>
      <c r="L107" s="43">
        <v>2.96</v>
      </c>
    </row>
    <row r="108" spans="1:12" ht="15">
      <c r="A108" s="23"/>
      <c r="B108" s="15"/>
      <c r="C108" s="11"/>
      <c r="D108" s="7" t="s">
        <v>23</v>
      </c>
      <c r="E108" s="53" t="s">
        <v>111</v>
      </c>
      <c r="F108" s="52" t="s">
        <v>40</v>
      </c>
      <c r="G108" s="43">
        <v>4.9800000000000004</v>
      </c>
      <c r="H108" s="43">
        <v>0.78</v>
      </c>
      <c r="I108" s="43">
        <v>28.86</v>
      </c>
      <c r="J108" s="43">
        <v>136.19999999999999</v>
      </c>
      <c r="K108" s="44"/>
      <c r="L108" s="43">
        <v>2.83</v>
      </c>
    </row>
    <row r="109" spans="1:12" ht="15">
      <c r="A109" s="23"/>
      <c r="B109" s="15"/>
      <c r="C109" s="11"/>
      <c r="D109" s="56" t="s">
        <v>23</v>
      </c>
      <c r="E109" s="53" t="s">
        <v>112</v>
      </c>
      <c r="F109" s="52" t="s">
        <v>41</v>
      </c>
      <c r="G109" s="43">
        <v>1.41</v>
      </c>
      <c r="H109" s="43">
        <v>0.21</v>
      </c>
      <c r="I109" s="43">
        <v>14.94</v>
      </c>
      <c r="J109" s="43">
        <v>64.2</v>
      </c>
      <c r="K109" s="44"/>
      <c r="L109" s="43">
        <v>2.5499999999999998</v>
      </c>
    </row>
    <row r="110" spans="1:12" ht="15">
      <c r="A110" s="23"/>
      <c r="B110" s="15"/>
      <c r="C110" s="11"/>
      <c r="D110" s="62"/>
      <c r="E110" s="53"/>
      <c r="F110" s="6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4"/>
      <c r="B112" s="17"/>
      <c r="C112" s="8"/>
      <c r="D112" s="18" t="s">
        <v>33</v>
      </c>
      <c r="E112" s="9"/>
      <c r="F112" s="19">
        <v>580</v>
      </c>
      <c r="G112" s="69">
        <f>G103+G104+G105+G106+G107+G108+G109</f>
        <v>27.709999999999997</v>
      </c>
      <c r="H112" s="69">
        <f>H103+H104+H105+H106+H107+H108+H109</f>
        <v>22.645000000000003</v>
      </c>
      <c r="I112" s="69">
        <f>I103+I104+I105+I106+I107+I108+I109</f>
        <v>138.83500000000001</v>
      </c>
      <c r="J112" s="69">
        <f>J103+J104+J105+J107+J108+J109</f>
        <v>722.90000000000009</v>
      </c>
      <c r="K112" s="25"/>
      <c r="L112" s="69">
        <f>L103+L104+L105+L106+L107+L108+L109</f>
        <v>48.49</v>
      </c>
    </row>
    <row r="113" spans="1:12" ht="15">
      <c r="A113" s="26">
        <f>A103</f>
        <v>2</v>
      </c>
      <c r="B113" s="13">
        <f>B103</f>
        <v>1</v>
      </c>
      <c r="C113" s="10" t="s">
        <v>25</v>
      </c>
      <c r="D113" s="7" t="s">
        <v>26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27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28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30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31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32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4"/>
      <c r="B122" s="17"/>
      <c r="C122" s="8"/>
      <c r="D122" s="18" t="s">
        <v>33</v>
      </c>
      <c r="E122" s="9"/>
      <c r="F122" s="19">
        <f>SUM(F113:F121)</f>
        <v>0</v>
      </c>
      <c r="G122" s="19">
        <f t="shared" ref="G122:J122" si="42">SUM(G113:G121)</f>
        <v>0</v>
      </c>
      <c r="H122" s="19">
        <f t="shared" si="42"/>
        <v>0</v>
      </c>
      <c r="I122" s="19">
        <f t="shared" si="42"/>
        <v>0</v>
      </c>
      <c r="J122" s="19">
        <f t="shared" si="42"/>
        <v>0</v>
      </c>
      <c r="K122" s="25"/>
      <c r="L122" s="19">
        <f t="shared" ref="L122" si="43">SUM(L113:L121)</f>
        <v>0</v>
      </c>
    </row>
    <row r="123" spans="1:12" ht="15">
      <c r="A123" s="29">
        <f>A103</f>
        <v>2</v>
      </c>
      <c r="B123" s="30">
        <f>B103</f>
        <v>1</v>
      </c>
      <c r="C123" s="73" t="s">
        <v>4</v>
      </c>
      <c r="D123" s="74"/>
      <c r="E123" s="31"/>
      <c r="F123" s="32">
        <f>F112+F122</f>
        <v>580</v>
      </c>
      <c r="G123" s="32">
        <f t="shared" ref="G123" si="44">G112+G122</f>
        <v>27.709999999999997</v>
      </c>
      <c r="H123" s="32">
        <f t="shared" ref="H123" si="45">H112+H122</f>
        <v>22.645000000000003</v>
      </c>
      <c r="I123" s="32">
        <f t="shared" ref="I123" si="46">I112+I122</f>
        <v>138.83500000000001</v>
      </c>
      <c r="J123" s="32">
        <f t="shared" ref="J123:L123" si="47">J112+J122</f>
        <v>722.90000000000009</v>
      </c>
      <c r="K123" s="32"/>
      <c r="L123" s="32">
        <f t="shared" si="47"/>
        <v>48.49</v>
      </c>
    </row>
    <row r="124" spans="1:12" ht="15">
      <c r="A124" s="14">
        <v>2</v>
      </c>
      <c r="B124" s="15">
        <v>2</v>
      </c>
      <c r="C124" s="22" t="s">
        <v>20</v>
      </c>
      <c r="D124" s="5" t="s">
        <v>21</v>
      </c>
      <c r="E124" s="54" t="s">
        <v>132</v>
      </c>
      <c r="F124" s="60" t="s">
        <v>119</v>
      </c>
      <c r="G124" s="40">
        <v>10.98</v>
      </c>
      <c r="H124" s="40">
        <v>6.05</v>
      </c>
      <c r="I124" s="40">
        <v>12.47</v>
      </c>
      <c r="J124" s="40">
        <v>148.84</v>
      </c>
      <c r="K124" s="41">
        <v>278</v>
      </c>
      <c r="L124" s="40">
        <v>54.84</v>
      </c>
    </row>
    <row r="125" spans="1:12" ht="15">
      <c r="A125" s="14"/>
      <c r="B125" s="15"/>
      <c r="C125" s="11"/>
      <c r="D125" s="62" t="s">
        <v>29</v>
      </c>
      <c r="E125" s="53" t="s">
        <v>133</v>
      </c>
      <c r="F125" s="63" t="s">
        <v>45</v>
      </c>
      <c r="G125" s="43">
        <v>13.18</v>
      </c>
      <c r="H125" s="43">
        <v>10.68</v>
      </c>
      <c r="I125" s="43">
        <v>59.2</v>
      </c>
      <c r="J125" s="43">
        <v>176.5</v>
      </c>
      <c r="K125" s="44">
        <v>171</v>
      </c>
      <c r="L125" s="43">
        <v>8.11</v>
      </c>
    </row>
    <row r="126" spans="1:12" ht="15">
      <c r="A126" s="14"/>
      <c r="B126" s="15"/>
      <c r="C126" s="11"/>
      <c r="D126" s="6"/>
      <c r="E126" s="53"/>
      <c r="F126" s="52"/>
      <c r="G126" s="52"/>
      <c r="H126" s="52"/>
      <c r="I126" s="52"/>
      <c r="J126" s="52"/>
      <c r="K126" s="59"/>
      <c r="L126" s="52"/>
    </row>
    <row r="127" spans="1:12" ht="15">
      <c r="A127" s="14"/>
      <c r="B127" s="15"/>
      <c r="C127" s="11"/>
      <c r="D127" s="7" t="s">
        <v>22</v>
      </c>
      <c r="E127" s="53" t="s">
        <v>100</v>
      </c>
      <c r="F127" s="52" t="s">
        <v>43</v>
      </c>
      <c r="G127" s="43">
        <v>0.08</v>
      </c>
      <c r="H127" s="43">
        <v>0.08</v>
      </c>
      <c r="I127" s="43">
        <v>21.7</v>
      </c>
      <c r="J127" s="43">
        <v>88</v>
      </c>
      <c r="K127" s="44">
        <v>349</v>
      </c>
      <c r="L127" s="43">
        <v>3.89</v>
      </c>
    </row>
    <row r="128" spans="1:12" ht="15">
      <c r="A128" s="14"/>
      <c r="B128" s="15"/>
      <c r="C128" s="11"/>
      <c r="D128" s="7" t="s">
        <v>23</v>
      </c>
      <c r="E128" s="53" t="s">
        <v>111</v>
      </c>
      <c r="F128" s="52" t="s">
        <v>40</v>
      </c>
      <c r="G128" s="43">
        <v>4.9800000000000004</v>
      </c>
      <c r="H128" s="43">
        <v>0.78</v>
      </c>
      <c r="I128" s="43">
        <v>28.86</v>
      </c>
      <c r="J128" s="43">
        <v>136.19999999999999</v>
      </c>
      <c r="K128" s="44"/>
      <c r="L128" s="43">
        <v>2.83</v>
      </c>
    </row>
    <row r="129" spans="1:12" ht="15">
      <c r="A129" s="14"/>
      <c r="B129" s="15"/>
      <c r="C129" s="11"/>
      <c r="D129" s="56" t="s">
        <v>23</v>
      </c>
      <c r="E129" s="53" t="s">
        <v>112</v>
      </c>
      <c r="F129" s="52" t="s">
        <v>41</v>
      </c>
      <c r="G129" s="43">
        <v>1.41</v>
      </c>
      <c r="H129" s="43">
        <v>0.21</v>
      </c>
      <c r="I129" s="43">
        <v>14.94</v>
      </c>
      <c r="J129" s="43">
        <v>64.2</v>
      </c>
      <c r="K129" s="44"/>
      <c r="L129" s="43">
        <v>2.5499999999999998</v>
      </c>
    </row>
    <row r="130" spans="1:12" ht="15">
      <c r="A130" s="14"/>
      <c r="B130" s="15"/>
      <c r="C130" s="11"/>
      <c r="D130" s="62"/>
      <c r="E130" s="53"/>
      <c r="F130" s="6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6"/>
      <c r="B132" s="17"/>
      <c r="C132" s="8"/>
      <c r="D132" s="18" t="s">
        <v>33</v>
      </c>
      <c r="E132" s="9"/>
      <c r="F132" s="19">
        <v>680</v>
      </c>
      <c r="G132" s="69">
        <f>G124+G125+G126+G127+G128+G129</f>
        <v>30.63</v>
      </c>
      <c r="H132" s="69">
        <f>H124+H125+H126+H127+H128+H129</f>
        <v>17.8</v>
      </c>
      <c r="I132" s="69">
        <f>I124+I125+I126+I127+I128+I129</f>
        <v>137.17000000000002</v>
      </c>
      <c r="J132" s="69">
        <f>J124+J125+J126+J127+J128+J129</f>
        <v>613.74</v>
      </c>
      <c r="K132" s="25"/>
      <c r="L132" s="19">
        <f>L124+L125+L127+L128+L129</f>
        <v>72.22</v>
      </c>
    </row>
    <row r="133" spans="1:12" ht="15">
      <c r="A133" s="13">
        <f>A124</f>
        <v>2</v>
      </c>
      <c r="B133" s="13">
        <f>B124</f>
        <v>2</v>
      </c>
      <c r="C133" s="10" t="s">
        <v>25</v>
      </c>
      <c r="D133" s="7" t="s">
        <v>26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27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28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29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30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31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32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6"/>
      <c r="B142" s="17"/>
      <c r="C142" s="8"/>
      <c r="D142" s="18" t="s">
        <v>33</v>
      </c>
      <c r="E142" s="9"/>
      <c r="F142" s="19">
        <f>SUM(F133:F141)</f>
        <v>0</v>
      </c>
      <c r="G142" s="19">
        <f t="shared" ref="G142:J142" si="48">SUM(G133:G141)</f>
        <v>0</v>
      </c>
      <c r="H142" s="19">
        <f t="shared" si="48"/>
        <v>0</v>
      </c>
      <c r="I142" s="19">
        <f t="shared" si="48"/>
        <v>0</v>
      </c>
      <c r="J142" s="19">
        <f t="shared" si="48"/>
        <v>0</v>
      </c>
      <c r="K142" s="25"/>
      <c r="L142" s="19">
        <f t="shared" ref="L142" si="49">SUM(L133:L141)</f>
        <v>0</v>
      </c>
    </row>
    <row r="143" spans="1:12" ht="15">
      <c r="A143" s="33">
        <f>A124</f>
        <v>2</v>
      </c>
      <c r="B143" s="33">
        <f>B124</f>
        <v>2</v>
      </c>
      <c r="C143" s="73" t="s">
        <v>4</v>
      </c>
      <c r="D143" s="74"/>
      <c r="E143" s="31"/>
      <c r="F143" s="32">
        <f>F132+F142</f>
        <v>680</v>
      </c>
      <c r="G143" s="32">
        <f t="shared" ref="G143" si="50">G132+G142</f>
        <v>30.63</v>
      </c>
      <c r="H143" s="32">
        <f t="shared" ref="H143" si="51">H132+H142</f>
        <v>17.8</v>
      </c>
      <c r="I143" s="32">
        <f t="shared" ref="I143" si="52">I132+I142</f>
        <v>137.17000000000002</v>
      </c>
      <c r="J143" s="32">
        <f t="shared" ref="J143:L143" si="53">J132+J142</f>
        <v>613.74</v>
      </c>
      <c r="K143" s="32"/>
      <c r="L143" s="32">
        <f t="shared" si="53"/>
        <v>72.22</v>
      </c>
    </row>
    <row r="144" spans="1:12" ht="15">
      <c r="A144" s="20">
        <v>2</v>
      </c>
      <c r="B144" s="21">
        <v>3</v>
      </c>
      <c r="C144" s="22" t="s">
        <v>20</v>
      </c>
      <c r="D144" s="5" t="s">
        <v>21</v>
      </c>
      <c r="E144" s="54" t="s">
        <v>134</v>
      </c>
      <c r="F144" s="55" t="s">
        <v>119</v>
      </c>
      <c r="G144" s="55" t="s">
        <v>135</v>
      </c>
      <c r="H144" s="55" t="s">
        <v>136</v>
      </c>
      <c r="I144" s="55" t="s">
        <v>137</v>
      </c>
      <c r="J144" s="55" t="s">
        <v>58</v>
      </c>
      <c r="K144" s="58" t="s">
        <v>63</v>
      </c>
      <c r="L144" s="55" t="s">
        <v>169</v>
      </c>
    </row>
    <row r="145" spans="1:12" ht="15">
      <c r="A145" s="23"/>
      <c r="B145" s="15"/>
      <c r="C145" s="11"/>
      <c r="D145" s="62" t="s">
        <v>29</v>
      </c>
      <c r="E145" s="53" t="s">
        <v>138</v>
      </c>
      <c r="F145" s="52" t="s">
        <v>45</v>
      </c>
      <c r="G145" s="52" t="s">
        <v>139</v>
      </c>
      <c r="H145" s="52" t="s">
        <v>140</v>
      </c>
      <c r="I145" s="52" t="s">
        <v>141</v>
      </c>
      <c r="J145" s="52" t="s">
        <v>142</v>
      </c>
      <c r="K145" s="59" t="s">
        <v>68</v>
      </c>
      <c r="L145" s="52" t="s">
        <v>170</v>
      </c>
    </row>
    <row r="146" spans="1:12" ht="15">
      <c r="A146" s="23"/>
      <c r="B146" s="15"/>
      <c r="C146" s="11"/>
      <c r="D146" s="7"/>
      <c r="E146" s="53"/>
      <c r="F146" s="52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56" t="s">
        <v>22</v>
      </c>
      <c r="E147" s="53" t="s">
        <v>109</v>
      </c>
      <c r="F147" s="43" t="s">
        <v>39</v>
      </c>
      <c r="G147" s="43">
        <v>0.26</v>
      </c>
      <c r="H147" s="43">
        <v>0.06</v>
      </c>
      <c r="I147" s="43">
        <v>15.22</v>
      </c>
      <c r="J147" s="43">
        <v>62</v>
      </c>
      <c r="K147" s="44">
        <v>377</v>
      </c>
      <c r="L147" s="43">
        <v>4.5</v>
      </c>
    </row>
    <row r="148" spans="1:12" ht="15.75" customHeight="1">
      <c r="A148" s="23"/>
      <c r="B148" s="15"/>
      <c r="C148" s="11"/>
      <c r="D148" s="7" t="s">
        <v>23</v>
      </c>
      <c r="E148" s="53" t="s">
        <v>111</v>
      </c>
      <c r="F148" s="52" t="s">
        <v>40</v>
      </c>
      <c r="G148" s="43">
        <v>4.9800000000000004</v>
      </c>
      <c r="H148" s="43">
        <v>0.78</v>
      </c>
      <c r="I148" s="43">
        <v>28.86</v>
      </c>
      <c r="J148" s="43">
        <v>136.19999999999999</v>
      </c>
      <c r="K148" s="44"/>
      <c r="L148" s="43">
        <v>2.83</v>
      </c>
    </row>
    <row r="149" spans="1:12" ht="15">
      <c r="A149" s="23"/>
      <c r="B149" s="15"/>
      <c r="C149" s="11"/>
      <c r="D149" s="56" t="s">
        <v>23</v>
      </c>
      <c r="E149" s="53" t="s">
        <v>112</v>
      </c>
      <c r="F149" s="52" t="s">
        <v>41</v>
      </c>
      <c r="G149" s="43">
        <v>1.41</v>
      </c>
      <c r="H149" s="43">
        <v>0.21</v>
      </c>
      <c r="I149" s="43">
        <v>14.94</v>
      </c>
      <c r="J149" s="43">
        <v>64.2</v>
      </c>
      <c r="K149" s="44"/>
      <c r="L149" s="43">
        <v>2.5499999999999998</v>
      </c>
    </row>
    <row r="150" spans="1:12" ht="15">
      <c r="A150" s="23"/>
      <c r="B150" s="15"/>
      <c r="C150" s="11"/>
      <c r="D150" s="68" t="s">
        <v>24</v>
      </c>
      <c r="E150" s="53" t="s">
        <v>143</v>
      </c>
      <c r="F150" s="52" t="s">
        <v>69</v>
      </c>
      <c r="G150" s="52" t="s">
        <v>114</v>
      </c>
      <c r="H150" s="52" t="s">
        <v>115</v>
      </c>
      <c r="I150" s="52" t="s">
        <v>116</v>
      </c>
      <c r="J150" s="52" t="s">
        <v>117</v>
      </c>
      <c r="K150" s="57"/>
      <c r="L150" s="52" t="s">
        <v>167</v>
      </c>
    </row>
    <row r="151" spans="1:12" ht="15">
      <c r="A151" s="23"/>
      <c r="B151" s="15"/>
      <c r="C151" s="11"/>
      <c r="D151" s="6"/>
      <c r="E151" s="42"/>
      <c r="F151" s="51"/>
      <c r="G151" s="51"/>
      <c r="H151" s="51"/>
      <c r="I151" s="51"/>
      <c r="J151" s="51"/>
      <c r="K151" s="57"/>
      <c r="L151" s="51"/>
    </row>
    <row r="152" spans="1:12" ht="15">
      <c r="A152" s="24"/>
      <c r="B152" s="17"/>
      <c r="C152" s="8"/>
      <c r="D152" s="18" t="s">
        <v>33</v>
      </c>
      <c r="E152" s="9"/>
      <c r="F152" s="19">
        <v>670</v>
      </c>
      <c r="G152" s="69">
        <f>G144+G145+G146+G147+G148+G149+G150</f>
        <v>30.28</v>
      </c>
      <c r="H152" s="69">
        <f>H144+H145+H146+H147+H148+H149+H150</f>
        <v>31.85</v>
      </c>
      <c r="I152" s="69">
        <f>I144+I145+I146+I147+I148+I149+I150</f>
        <v>149.89999999999998</v>
      </c>
      <c r="J152" s="69">
        <f>J144+J145+J146+J147+J148+J149+J150</f>
        <v>1001.6000000000001</v>
      </c>
      <c r="K152" s="25"/>
      <c r="L152" s="69">
        <f>L144+L145+L146+L147+L148+L149+L150</f>
        <v>69.259999999999991</v>
      </c>
    </row>
    <row r="153" spans="1:12" ht="15">
      <c r="A153" s="26">
        <f>A144</f>
        <v>2</v>
      </c>
      <c r="B153" s="13">
        <f>B144</f>
        <v>3</v>
      </c>
      <c r="C153" s="10" t="s">
        <v>25</v>
      </c>
      <c r="D153" s="7" t="s">
        <v>26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27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28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29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30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31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32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4"/>
      <c r="B162" s="17"/>
      <c r="C162" s="8"/>
      <c r="D162" s="18" t="s">
        <v>33</v>
      </c>
      <c r="E162" s="9"/>
      <c r="F162" s="19">
        <f>SUM(F153:F161)</f>
        <v>0</v>
      </c>
      <c r="G162" s="19">
        <f t="shared" ref="G162:J162" si="54">SUM(G153:G161)</f>
        <v>0</v>
      </c>
      <c r="H162" s="19">
        <f t="shared" si="54"/>
        <v>0</v>
      </c>
      <c r="I162" s="19">
        <f t="shared" si="54"/>
        <v>0</v>
      </c>
      <c r="J162" s="19">
        <f t="shared" si="54"/>
        <v>0</v>
      </c>
      <c r="K162" s="25"/>
      <c r="L162" s="19">
        <f t="shared" ref="L162" si="55">SUM(L153:L161)</f>
        <v>0</v>
      </c>
    </row>
    <row r="163" spans="1:12" ht="15">
      <c r="A163" s="29">
        <f>A144</f>
        <v>2</v>
      </c>
      <c r="B163" s="30">
        <f>B144</f>
        <v>3</v>
      </c>
      <c r="C163" s="73" t="s">
        <v>4</v>
      </c>
      <c r="D163" s="74"/>
      <c r="E163" s="31"/>
      <c r="F163" s="32">
        <f>F152+F162</f>
        <v>670</v>
      </c>
      <c r="G163" s="32">
        <f t="shared" ref="G163" si="56">G152+G162</f>
        <v>30.28</v>
      </c>
      <c r="H163" s="32">
        <f t="shared" ref="H163" si="57">H152+H162</f>
        <v>31.85</v>
      </c>
      <c r="I163" s="32">
        <f t="shared" ref="I163" si="58">I152+I162</f>
        <v>149.89999999999998</v>
      </c>
      <c r="J163" s="32">
        <f t="shared" ref="J163:L163" si="59">J152+J162</f>
        <v>1001.6000000000001</v>
      </c>
      <c r="K163" s="32"/>
      <c r="L163" s="32">
        <f t="shared" si="59"/>
        <v>69.259999999999991</v>
      </c>
    </row>
    <row r="164" spans="1:12" ht="25.5">
      <c r="A164" s="20">
        <v>2</v>
      </c>
      <c r="B164" s="21">
        <v>4</v>
      </c>
      <c r="C164" s="22" t="s">
        <v>20</v>
      </c>
      <c r="D164" s="5" t="s">
        <v>21</v>
      </c>
      <c r="E164" s="54" t="s">
        <v>144</v>
      </c>
      <c r="F164" s="55" t="s">
        <v>145</v>
      </c>
      <c r="G164" s="55" t="s">
        <v>146</v>
      </c>
      <c r="H164" s="55" t="s">
        <v>147</v>
      </c>
      <c r="I164" s="55" t="s">
        <v>148</v>
      </c>
      <c r="J164" s="55" t="s">
        <v>71</v>
      </c>
      <c r="K164" s="58" t="s">
        <v>149</v>
      </c>
      <c r="L164" s="55" t="s">
        <v>171</v>
      </c>
    </row>
    <row r="165" spans="1:12" ht="15">
      <c r="A165" s="23"/>
      <c r="B165" s="15"/>
      <c r="C165" s="11"/>
      <c r="D165" s="66" t="s">
        <v>29</v>
      </c>
      <c r="E165" s="61" t="s">
        <v>92</v>
      </c>
      <c r="F165" s="64" t="s">
        <v>150</v>
      </c>
      <c r="G165" s="64" t="s">
        <v>52</v>
      </c>
      <c r="H165" s="64" t="s">
        <v>53</v>
      </c>
      <c r="I165" s="64" t="s">
        <v>54</v>
      </c>
      <c r="J165" s="64" t="s">
        <v>55</v>
      </c>
      <c r="K165" s="65" t="s">
        <v>151</v>
      </c>
      <c r="L165" s="64" t="s">
        <v>172</v>
      </c>
    </row>
    <row r="166" spans="1:12" ht="15">
      <c r="A166" s="23"/>
      <c r="B166" s="15"/>
      <c r="C166" s="11"/>
      <c r="D166" s="68" t="s">
        <v>26</v>
      </c>
      <c r="E166" s="53" t="s">
        <v>108</v>
      </c>
      <c r="F166" s="52" t="s">
        <v>42</v>
      </c>
      <c r="G166" s="52" t="s">
        <v>152</v>
      </c>
      <c r="H166" s="52" t="s">
        <v>153</v>
      </c>
      <c r="I166" s="52" t="s">
        <v>154</v>
      </c>
      <c r="J166" s="52" t="s">
        <v>155</v>
      </c>
      <c r="K166" s="59"/>
      <c r="L166" s="52" t="s">
        <v>93</v>
      </c>
    </row>
    <row r="167" spans="1:12" ht="15">
      <c r="A167" s="23"/>
      <c r="B167" s="15"/>
      <c r="C167" s="11"/>
      <c r="D167" s="7" t="s">
        <v>22</v>
      </c>
      <c r="E167" s="53" t="s">
        <v>100</v>
      </c>
      <c r="F167" s="52" t="s">
        <v>43</v>
      </c>
      <c r="G167" s="43">
        <v>0.08</v>
      </c>
      <c r="H167" s="43">
        <v>0.08</v>
      </c>
      <c r="I167" s="43">
        <v>21.7</v>
      </c>
      <c r="J167" s="43">
        <v>88</v>
      </c>
      <c r="K167" s="44">
        <v>239</v>
      </c>
      <c r="L167" s="43">
        <v>3.89</v>
      </c>
    </row>
    <row r="168" spans="1:12" ht="15">
      <c r="A168" s="23"/>
      <c r="B168" s="15"/>
      <c r="C168" s="11"/>
      <c r="D168" s="7" t="s">
        <v>23</v>
      </c>
      <c r="E168" s="53" t="s">
        <v>111</v>
      </c>
      <c r="F168" s="52" t="s">
        <v>40</v>
      </c>
      <c r="G168" s="43">
        <v>4.9800000000000004</v>
      </c>
      <c r="H168" s="43">
        <v>0.78</v>
      </c>
      <c r="I168" s="43">
        <v>28.86</v>
      </c>
      <c r="J168" s="43">
        <v>136.19999999999999</v>
      </c>
      <c r="K168" s="44"/>
      <c r="L168" s="43">
        <v>2.83</v>
      </c>
    </row>
    <row r="169" spans="1:12" ht="15">
      <c r="A169" s="23"/>
      <c r="B169" s="15"/>
      <c r="C169" s="11"/>
      <c r="D169" s="56" t="s">
        <v>23</v>
      </c>
      <c r="E169" s="53" t="s">
        <v>112</v>
      </c>
      <c r="F169" s="52" t="s">
        <v>41</v>
      </c>
      <c r="G169" s="43">
        <v>1.41</v>
      </c>
      <c r="H169" s="43">
        <v>0.21</v>
      </c>
      <c r="I169" s="43">
        <v>14.94</v>
      </c>
      <c r="J169" s="43">
        <v>64.2</v>
      </c>
      <c r="K169" s="44"/>
      <c r="L169" s="43">
        <v>2.5499999999999998</v>
      </c>
    </row>
    <row r="170" spans="1:12" ht="15">
      <c r="A170" s="23"/>
      <c r="B170" s="15"/>
      <c r="C170" s="11"/>
      <c r="D170" s="6"/>
      <c r="E170" s="42"/>
      <c r="F170" s="51"/>
      <c r="G170" s="51"/>
      <c r="H170" s="51"/>
      <c r="I170" s="51"/>
      <c r="J170" s="51"/>
      <c r="K170" s="57"/>
      <c r="L170" s="51"/>
    </row>
    <row r="171" spans="1:12" ht="15">
      <c r="A171" s="23"/>
      <c r="B171" s="15"/>
      <c r="C171" s="11"/>
      <c r="D171" s="6"/>
      <c r="E171" s="42"/>
      <c r="F171" s="51"/>
      <c r="G171" s="51"/>
      <c r="H171" s="51"/>
      <c r="I171" s="51"/>
      <c r="J171" s="51"/>
      <c r="K171" s="57"/>
      <c r="L171" s="51"/>
    </row>
    <row r="172" spans="1:12" ht="15">
      <c r="A172" s="24"/>
      <c r="B172" s="17"/>
      <c r="C172" s="8"/>
      <c r="D172" s="18" t="s">
        <v>33</v>
      </c>
      <c r="E172" s="9"/>
      <c r="F172" s="19">
        <v>520</v>
      </c>
      <c r="G172" s="69">
        <f>G164+G165+G166+G167+G168+G169</f>
        <v>24.11</v>
      </c>
      <c r="H172" s="69">
        <f>H164+H165+H166+H167+H168+H169</f>
        <v>28.05</v>
      </c>
      <c r="I172" s="69">
        <f>I164+I165+I166+I167+I168+I169</f>
        <v>104.36</v>
      </c>
      <c r="J172" s="69">
        <f>J164+J165+J166+J167+J168+J169</f>
        <v>812.40000000000009</v>
      </c>
      <c r="K172" s="25"/>
      <c r="L172" s="69">
        <f>L164+L165+L166+L167+L168+L169</f>
        <v>61.089999999999989</v>
      </c>
    </row>
    <row r="173" spans="1:12" ht="15">
      <c r="A173" s="26">
        <f>A164</f>
        <v>2</v>
      </c>
      <c r="B173" s="13">
        <f>B164</f>
        <v>4</v>
      </c>
      <c r="C173" s="10" t="s">
        <v>25</v>
      </c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27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28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31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32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4"/>
      <c r="B182" s="17"/>
      <c r="C182" s="8"/>
      <c r="D182" s="18" t="s">
        <v>33</v>
      </c>
      <c r="E182" s="9"/>
      <c r="F182" s="19">
        <f>SUM(F173:F181)</f>
        <v>0</v>
      </c>
      <c r="G182" s="19">
        <f t="shared" ref="G182:J182" si="60">SUM(G173:G181)</f>
        <v>0</v>
      </c>
      <c r="H182" s="19">
        <f t="shared" si="60"/>
        <v>0</v>
      </c>
      <c r="I182" s="19">
        <f t="shared" si="60"/>
        <v>0</v>
      </c>
      <c r="J182" s="19">
        <f t="shared" si="60"/>
        <v>0</v>
      </c>
      <c r="K182" s="25"/>
      <c r="L182" s="19">
        <f t="shared" ref="L182" si="61">SUM(L173:L181)</f>
        <v>0</v>
      </c>
    </row>
    <row r="183" spans="1:12" ht="15">
      <c r="A183" s="29">
        <f>A164</f>
        <v>2</v>
      </c>
      <c r="B183" s="30">
        <f>B164</f>
        <v>4</v>
      </c>
      <c r="C183" s="73" t="s">
        <v>4</v>
      </c>
      <c r="D183" s="74"/>
      <c r="E183" s="31"/>
      <c r="F183" s="32">
        <f>F172+F182</f>
        <v>520</v>
      </c>
      <c r="G183" s="32">
        <f t="shared" ref="G183" si="62">G172+G182</f>
        <v>24.11</v>
      </c>
      <c r="H183" s="32">
        <f t="shared" ref="H183" si="63">H172+H182</f>
        <v>28.05</v>
      </c>
      <c r="I183" s="32">
        <f t="shared" ref="I183" si="64">I172+I182</f>
        <v>104.36</v>
      </c>
      <c r="J183" s="32">
        <f t="shared" ref="J183:L183" si="65">J172+J182</f>
        <v>812.40000000000009</v>
      </c>
      <c r="K183" s="32"/>
      <c r="L183" s="32">
        <f t="shared" si="65"/>
        <v>61.089999999999989</v>
      </c>
    </row>
    <row r="184" spans="1:12" ht="15">
      <c r="A184" s="20">
        <v>2</v>
      </c>
      <c r="B184" s="21">
        <v>5</v>
      </c>
      <c r="C184" s="22" t="s">
        <v>20</v>
      </c>
      <c r="D184" s="5" t="s">
        <v>21</v>
      </c>
      <c r="E184" s="54" t="s">
        <v>156</v>
      </c>
      <c r="F184" s="55" t="s">
        <v>46</v>
      </c>
      <c r="G184" s="55" t="s">
        <v>74</v>
      </c>
      <c r="H184" s="55" t="s">
        <v>75</v>
      </c>
      <c r="I184" s="55" t="s">
        <v>76</v>
      </c>
      <c r="J184" s="55" t="s">
        <v>77</v>
      </c>
      <c r="K184" s="58" t="s">
        <v>78</v>
      </c>
      <c r="L184" s="55" t="s">
        <v>173</v>
      </c>
    </row>
    <row r="185" spans="1:12" ht="15">
      <c r="A185" s="23"/>
      <c r="B185" s="15"/>
      <c r="C185" s="11"/>
      <c r="D185" s="66" t="s">
        <v>29</v>
      </c>
      <c r="E185" s="53" t="s">
        <v>90</v>
      </c>
      <c r="F185" s="52" t="s">
        <v>45</v>
      </c>
      <c r="G185" s="43">
        <v>3.15</v>
      </c>
      <c r="H185" s="43">
        <v>6.9</v>
      </c>
      <c r="I185" s="43">
        <v>26.25</v>
      </c>
      <c r="J185" s="43">
        <v>181.6</v>
      </c>
      <c r="K185" s="44">
        <v>128</v>
      </c>
      <c r="L185" s="43">
        <v>11.39</v>
      </c>
    </row>
    <row r="186" spans="1:12" ht="15">
      <c r="A186" s="23"/>
      <c r="B186" s="15"/>
      <c r="C186" s="11"/>
      <c r="D186" s="68" t="s">
        <v>26</v>
      </c>
      <c r="E186" s="53" t="s">
        <v>44</v>
      </c>
      <c r="F186" s="52" t="s">
        <v>42</v>
      </c>
      <c r="G186" s="43">
        <v>0.08</v>
      </c>
      <c r="H186" s="43">
        <v>0.08</v>
      </c>
      <c r="I186" s="43">
        <v>21.7</v>
      </c>
      <c r="J186" s="43">
        <v>88</v>
      </c>
      <c r="K186" s="44">
        <v>71</v>
      </c>
      <c r="L186" s="43">
        <v>10.5</v>
      </c>
    </row>
    <row r="187" spans="1:12" ht="15">
      <c r="A187" s="23"/>
      <c r="B187" s="15"/>
      <c r="C187" s="11"/>
      <c r="D187" s="7" t="s">
        <v>22</v>
      </c>
      <c r="E187" s="53" t="s">
        <v>157</v>
      </c>
      <c r="F187" s="52" t="s">
        <v>39</v>
      </c>
      <c r="G187" s="52" t="s">
        <v>79</v>
      </c>
      <c r="H187" s="52" t="s">
        <v>79</v>
      </c>
      <c r="I187" s="52" t="s">
        <v>80</v>
      </c>
      <c r="J187" s="52" t="s">
        <v>81</v>
      </c>
      <c r="K187" s="59" t="s">
        <v>158</v>
      </c>
      <c r="L187" s="52" t="s">
        <v>174</v>
      </c>
    </row>
    <row r="188" spans="1:12" ht="15">
      <c r="A188" s="23"/>
      <c r="B188" s="15"/>
      <c r="C188" s="11"/>
      <c r="D188" s="7" t="s">
        <v>23</v>
      </c>
      <c r="E188" s="53" t="s">
        <v>111</v>
      </c>
      <c r="F188" s="52" t="s">
        <v>40</v>
      </c>
      <c r="G188" s="43">
        <v>4.9800000000000004</v>
      </c>
      <c r="H188" s="43">
        <v>0.78</v>
      </c>
      <c r="I188" s="43">
        <v>28.86</v>
      </c>
      <c r="J188" s="43">
        <v>136.19999999999999</v>
      </c>
      <c r="K188" s="44"/>
      <c r="L188" s="43">
        <v>2.83</v>
      </c>
    </row>
    <row r="189" spans="1:12" ht="15">
      <c r="A189" s="23"/>
      <c r="B189" s="15"/>
      <c r="C189" s="11"/>
      <c r="D189" s="56" t="s">
        <v>23</v>
      </c>
      <c r="E189" s="53" t="s">
        <v>112</v>
      </c>
      <c r="F189" s="52" t="s">
        <v>41</v>
      </c>
      <c r="G189" s="43">
        <v>1.41</v>
      </c>
      <c r="H189" s="43">
        <v>0.21</v>
      </c>
      <c r="I189" s="43">
        <v>14.94</v>
      </c>
      <c r="J189" s="43">
        <v>64.2</v>
      </c>
      <c r="K189" s="44"/>
      <c r="L189" s="43">
        <v>2.5499999999999998</v>
      </c>
    </row>
    <row r="190" spans="1:12" ht="15">
      <c r="A190" s="23"/>
      <c r="B190" s="15"/>
      <c r="C190" s="11"/>
      <c r="D190" s="6"/>
      <c r="E190" s="42"/>
      <c r="F190" s="51"/>
      <c r="G190" s="51"/>
      <c r="H190" s="51"/>
      <c r="I190" s="51"/>
      <c r="J190" s="51"/>
      <c r="K190" s="57"/>
      <c r="L190" s="51"/>
    </row>
    <row r="191" spans="1:12" ht="15">
      <c r="A191" s="23"/>
      <c r="B191" s="15"/>
      <c r="C191" s="11"/>
      <c r="D191" s="6"/>
      <c r="E191" s="42"/>
      <c r="F191" s="51"/>
      <c r="G191" s="51"/>
      <c r="H191" s="51"/>
      <c r="I191" s="51"/>
      <c r="J191" s="51"/>
      <c r="K191" s="57"/>
      <c r="L191" s="51"/>
    </row>
    <row r="192" spans="1:12" ht="15.75" customHeight="1">
      <c r="A192" s="24"/>
      <c r="B192" s="17"/>
      <c r="C192" s="8"/>
      <c r="D192" s="18" t="s">
        <v>33</v>
      </c>
      <c r="E192" s="9"/>
      <c r="F192" s="19">
        <v>750</v>
      </c>
      <c r="G192" s="69">
        <f>G184+G185+G186+G187+G188+G189</f>
        <v>22.479999999999997</v>
      </c>
      <c r="H192" s="69">
        <f>H184+H185+H186+H187+H188+H189</f>
        <v>14.69</v>
      </c>
      <c r="I192" s="69">
        <f>I184+I185+I186+I187+I188+I189</f>
        <v>121.02</v>
      </c>
      <c r="J192" s="69">
        <f>J184+J185+J186+J187+J188+J189</f>
        <v>699</v>
      </c>
      <c r="K192" s="25"/>
      <c r="L192" s="69">
        <f>L184+L185+L186+L187+L188+L189</f>
        <v>68.88</v>
      </c>
    </row>
    <row r="193" spans="1:12" ht="15">
      <c r="A193" s="26">
        <f>A184</f>
        <v>2</v>
      </c>
      <c r="B193" s="13">
        <f>B184</f>
        <v>5</v>
      </c>
      <c r="C193" s="10" t="s">
        <v>25</v>
      </c>
      <c r="D193" s="7" t="s">
        <v>26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 t="s">
        <v>27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7" t="s">
        <v>28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7" t="s">
        <v>29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30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31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32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4"/>
      <c r="B202" s="17"/>
      <c r="C202" s="8"/>
      <c r="D202" s="18" t="s">
        <v>33</v>
      </c>
      <c r="E202" s="9"/>
      <c r="F202" s="19">
        <f>SUM(F193:F201)</f>
        <v>0</v>
      </c>
      <c r="G202" s="19">
        <f t="shared" ref="G202:J202" si="66">SUM(G193:G201)</f>
        <v>0</v>
      </c>
      <c r="H202" s="19">
        <f t="shared" si="66"/>
        <v>0</v>
      </c>
      <c r="I202" s="19">
        <f t="shared" si="66"/>
        <v>0</v>
      </c>
      <c r="J202" s="19">
        <f t="shared" si="66"/>
        <v>0</v>
      </c>
      <c r="K202" s="25"/>
      <c r="L202" s="19">
        <f t="shared" ref="L202" si="67">SUM(L193:L201)</f>
        <v>0</v>
      </c>
    </row>
    <row r="203" spans="1:12" ht="15">
      <c r="A203" s="29">
        <f>A184</f>
        <v>2</v>
      </c>
      <c r="B203" s="30">
        <f>B184</f>
        <v>5</v>
      </c>
      <c r="C203" s="73" t="s">
        <v>4</v>
      </c>
      <c r="D203" s="74"/>
      <c r="E203" s="31"/>
      <c r="F203" s="32">
        <f>F192+F202</f>
        <v>750</v>
      </c>
      <c r="G203" s="32">
        <f t="shared" ref="G203" si="68">G192+G202</f>
        <v>22.479999999999997</v>
      </c>
      <c r="H203" s="32">
        <f t="shared" ref="H203" si="69">H192+H202</f>
        <v>14.69</v>
      </c>
      <c r="I203" s="32">
        <f t="shared" ref="I203" si="70">I192+I202</f>
        <v>121.02</v>
      </c>
      <c r="J203" s="32">
        <f t="shared" ref="J203:L203" si="71">J192+J202</f>
        <v>699</v>
      </c>
      <c r="K203" s="32"/>
      <c r="L203" s="32">
        <f t="shared" si="71"/>
        <v>68.88</v>
      </c>
    </row>
    <row r="204" spans="1:12">
      <c r="A204" s="27"/>
      <c r="B204" s="28"/>
      <c r="C204" s="75" t="s">
        <v>5</v>
      </c>
      <c r="D204" s="75"/>
      <c r="E204" s="75"/>
      <c r="F204" s="34">
        <f>(F24+F43+F63+F82+F102+F123+F143+F163+F183+F203)/(IF(F24=0,0,1)+IF(F43=0,0,1)+IF(F63=0,0,1)+IF(F82=0,0,1)+IF(F102=0,0,1)+IF(F123=0,0,1)+IF(F143=0,0,1)+IF(F163=0,0,1)+IF(F183=0,0,1)+IF(F203=0,0,1))</f>
        <v>596.5</v>
      </c>
      <c r="G204" s="34">
        <f t="shared" ref="G204:J204" si="72">(G24+G43+G63+G82+G102+G123+G143+G163+G183+G203)/(IF(G24=0,0,1)+IF(G43=0,0,1)+IF(G63=0,0,1)+IF(G82=0,0,1)+IF(G102=0,0,1)+IF(G123=0,0,1)+IF(G143=0,0,1)+IF(G163=0,0,1)+IF(G183=0,0,1)+IF(G203=0,0,1))</f>
        <v>29.643999999999998</v>
      </c>
      <c r="H204" s="34">
        <f t="shared" si="72"/>
        <v>24.728500000000004</v>
      </c>
      <c r="I204" s="34">
        <f t="shared" si="72"/>
        <v>124.20950000000001</v>
      </c>
      <c r="J204" s="34">
        <f t="shared" si="72"/>
        <v>780.50400000000013</v>
      </c>
      <c r="K204" s="34"/>
      <c r="L204" s="34">
        <v>71.89</v>
      </c>
    </row>
  </sheetData>
  <mergeCells count="14">
    <mergeCell ref="C82:D82"/>
    <mergeCell ref="C102:D102"/>
    <mergeCell ref="C24:D24"/>
    <mergeCell ref="C204:E204"/>
    <mergeCell ref="C203:D203"/>
    <mergeCell ref="C123:D123"/>
    <mergeCell ref="C143:D143"/>
    <mergeCell ref="C163:D163"/>
    <mergeCell ref="C183:D183"/>
    <mergeCell ref="C1:E1"/>
    <mergeCell ref="H1:K1"/>
    <mergeCell ref="H2:K2"/>
    <mergeCell ref="C43:D43"/>
    <mergeCell ref="C63:D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2023-11-08T11:39:00Z</cp:lastPrinted>
  <dcterms:created xsi:type="dcterms:W3CDTF">2022-05-16T14:23:56Z</dcterms:created>
  <dcterms:modified xsi:type="dcterms:W3CDTF">2024-01-19T11:52:56Z</dcterms:modified>
</cp:coreProperties>
</file>